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lőterjesztések\2020. ÉV\2020.08.26\pdf\"/>
    </mc:Choice>
  </mc:AlternateContent>
  <bookViews>
    <workbookView xWindow="0" yWindow="0" windowWidth="28800" windowHeight="12300"/>
  </bookViews>
  <sheets>
    <sheet name="Munka2" sheetId="2" r:id="rId1"/>
    <sheet name="Munka1" sheetId="1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AA6" i="2" l="1"/>
  <c r="Z5" i="2"/>
  <c r="Z6" i="2"/>
  <c r="Z7" i="2"/>
  <c r="AD7" i="2" s="1"/>
  <c r="Z8" i="2"/>
  <c r="Z9" i="2"/>
  <c r="Z10" i="2"/>
  <c r="Z11" i="2"/>
  <c r="Z12" i="2"/>
  <c r="Z13" i="2"/>
  <c r="Z14" i="2"/>
  <c r="Z15" i="2"/>
  <c r="Z16" i="2"/>
  <c r="Z17" i="2"/>
  <c r="Z4" i="2"/>
  <c r="AC18" i="2"/>
  <c r="X18" i="2"/>
  <c r="V18" i="2"/>
  <c r="T18" i="2"/>
  <c r="R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Z18" i="2" s="1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4" i="2"/>
  <c r="Q5" i="2"/>
  <c r="Q6" i="2"/>
  <c r="Q7" i="2"/>
  <c r="Q8" i="2"/>
  <c r="Q9" i="2"/>
  <c r="Q10" i="2"/>
  <c r="AA10" i="2" s="1"/>
  <c r="AD10" i="2" s="1"/>
  <c r="Q11" i="2"/>
  <c r="Q12" i="2"/>
  <c r="Q13" i="2"/>
  <c r="Q14" i="2"/>
  <c r="AA14" i="2" s="1"/>
  <c r="Q15" i="2"/>
  <c r="Q16" i="2"/>
  <c r="Q17" i="2"/>
  <c r="Q4" i="2"/>
  <c r="O5" i="2"/>
  <c r="AB5" i="2" s="1"/>
  <c r="O6" i="2"/>
  <c r="O7" i="2"/>
  <c r="AA7" i="2" s="1"/>
  <c r="O8" i="2"/>
  <c r="AB8" i="2" s="1"/>
  <c r="O9" i="2"/>
  <c r="AB9" i="2" s="1"/>
  <c r="O10" i="2"/>
  <c r="O11" i="2"/>
  <c r="AA11" i="2" s="1"/>
  <c r="AD11" i="2" s="1"/>
  <c r="O12" i="2"/>
  <c r="AB12" i="2" s="1"/>
  <c r="O13" i="2"/>
  <c r="AB13" i="2" s="1"/>
  <c r="O14" i="2"/>
  <c r="O15" i="2"/>
  <c r="AA15" i="2" s="1"/>
  <c r="AD15" i="2" s="1"/>
  <c r="O16" i="2"/>
  <c r="AB16" i="2" s="1"/>
  <c r="O17" i="2"/>
  <c r="AB17" i="2" s="1"/>
  <c r="O4" i="2"/>
  <c r="AA4" i="2" s="1"/>
  <c r="B16" i="1"/>
  <c r="C16" i="1"/>
  <c r="D15" i="1"/>
  <c r="D14" i="1"/>
  <c r="D13" i="1"/>
  <c r="D12" i="1"/>
  <c r="D11" i="1"/>
  <c r="D10" i="1"/>
  <c r="D9" i="1"/>
  <c r="D8" i="1"/>
  <c r="D7" i="1"/>
  <c r="D6" i="1"/>
  <c r="D5" i="1"/>
  <c r="D4" i="1"/>
  <c r="AB14" i="2" l="1"/>
  <c r="AB10" i="2"/>
  <c r="AA16" i="2"/>
  <c r="AD16" i="2" s="1"/>
  <c r="AA12" i="2"/>
  <c r="AD12" i="2" s="1"/>
  <c r="AA8" i="2"/>
  <c r="AD8" i="2" s="1"/>
  <c r="AA17" i="2"/>
  <c r="AD17" i="2" s="1"/>
  <c r="AA13" i="2"/>
  <c r="AD13" i="2" s="1"/>
  <c r="AA9" i="2"/>
  <c r="AD9" i="2" s="1"/>
  <c r="AA5" i="2"/>
  <c r="AD5" i="2" s="1"/>
  <c r="AD14" i="2"/>
  <c r="AD6" i="2"/>
  <c r="AD4" i="2"/>
  <c r="Y18" i="2"/>
  <c r="O18" i="2"/>
  <c r="S18" i="2"/>
  <c r="W18" i="2"/>
  <c r="AB15" i="2"/>
  <c r="AB11" i="2"/>
  <c r="AB7" i="2"/>
  <c r="Q18" i="2"/>
  <c r="AB6" i="2"/>
  <c r="U18" i="2"/>
  <c r="AB4" i="2"/>
  <c r="D16" i="1"/>
  <c r="AA18" i="2" l="1"/>
  <c r="AD18" i="2" s="1"/>
  <c r="AB18" i="2"/>
</calcChain>
</file>

<file path=xl/sharedStrings.xml><?xml version="1.0" encoding="utf-8"?>
<sst xmlns="http://schemas.openxmlformats.org/spreadsheetml/2006/main" count="76" uniqueCount="53">
  <si>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</si>
  <si>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</si>
  <si>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</si>
  <si>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</si>
  <si>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</si>
  <si>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</si>
  <si>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</si>
  <si>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</si>
  <si>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</si>
  <si>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</si>
  <si>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</si>
  <si>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</si>
  <si>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</si>
  <si>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Bérköltség</t>
  </si>
  <si>
    <t>járulékok</t>
  </si>
  <si>
    <t>összesen</t>
  </si>
  <si>
    <t>Összesen</t>
  </si>
  <si>
    <t>létszám</t>
  </si>
  <si>
    <t>Ft</t>
  </si>
  <si>
    <t>Szolgáltatási közp.</t>
  </si>
  <si>
    <t>Fürdő</t>
  </si>
  <si>
    <t>Kemping</t>
  </si>
  <si>
    <t>Vár</t>
  </si>
  <si>
    <t>Hasznosítás</t>
  </si>
  <si>
    <t>Lakásgazd.</t>
  </si>
  <si>
    <t>Inkubátorház</t>
  </si>
  <si>
    <t>Piac</t>
  </si>
  <si>
    <t>Média</t>
  </si>
  <si>
    <t>Bátor Újság</t>
  </si>
  <si>
    <t>Ágazat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</si>
  <si>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</si>
  <si>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</si>
  <si>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</si>
  <si>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</si>
  <si>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</si>
  <si>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</si>
  <si>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</si>
  <si>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</si>
  <si>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</si>
  <si>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</si>
  <si>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</si>
  <si>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</si>
  <si>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Létszám</t>
  </si>
  <si>
    <t>Bér</t>
  </si>
  <si>
    <t>Járulék</t>
  </si>
  <si>
    <t>Távhőtermelés</t>
  </si>
  <si>
    <t>Távhőszolgáltatás</t>
  </si>
  <si>
    <t>Ingatlankarbantart.</t>
  </si>
  <si>
    <t>Kultúr</t>
  </si>
  <si>
    <t>Összesen:</t>
  </si>
  <si>
    <t>Összesen bér</t>
  </si>
  <si>
    <t>Össesen járulék</t>
  </si>
  <si>
    <t>2. sz.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</si>
</sst>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/>
    <xf numFmtId="0" fontId="0" fillId="4" borderId="8" xfId="0" applyFill="1" applyBorder="1"/>
    <xf numFmtId="0" fontId="0" fillId="0" borderId="17" xfId="0" applyBorder="1"/>
    <xf numFmtId="0" fontId="1" fillId="0" borderId="1" xfId="0" applyFont="1" applyFill="1" applyBorder="1" applyAlignment="1">
      <alignment horizontal="center"/>
    </xf>
    <xf numFmtId="164" fontId="0" fillId="2" borderId="11" xfId="1" applyNumberFormat="1" applyFont="1" applyFill="1" applyBorder="1"/>
    <xf numFmtId="164" fontId="0" fillId="2" borderId="6" xfId="1" applyNumberFormat="1" applyFont="1" applyFill="1" applyBorder="1"/>
    <xf numFmtId="164" fontId="0" fillId="2" borderId="14" xfId="1" applyNumberFormat="1" applyFont="1" applyFill="1" applyBorder="1"/>
    <xf numFmtId="164" fontId="0" fillId="2" borderId="12" xfId="1" applyNumberFormat="1" applyFont="1" applyFill="1" applyBorder="1"/>
    <xf numFmtId="164" fontId="0" fillId="2" borderId="7" xfId="1" applyNumberFormat="1" applyFont="1" applyFill="1" applyBorder="1"/>
    <xf numFmtId="164" fontId="0" fillId="2" borderId="15" xfId="1" applyNumberFormat="1" applyFont="1" applyFill="1" applyBorder="1"/>
    <xf numFmtId="164" fontId="0" fillId="3" borderId="12" xfId="1" applyNumberFormat="1" applyFont="1" applyFill="1" applyBorder="1"/>
    <xf numFmtId="164" fontId="0" fillId="3" borderId="7" xfId="1" applyNumberFormat="1" applyFont="1" applyFill="1" applyBorder="1"/>
    <xf numFmtId="164" fontId="0" fillId="3" borderId="15" xfId="1" applyNumberFormat="1" applyFont="1" applyFill="1" applyBorder="1"/>
    <xf numFmtId="164" fontId="0" fillId="3" borderId="13" xfId="1" applyNumberFormat="1" applyFont="1" applyFill="1" applyBorder="1"/>
    <xf numFmtId="164" fontId="0" fillId="3" borderId="8" xfId="1" applyNumberFormat="1" applyFont="1" applyFill="1" applyBorder="1"/>
    <xf numFmtId="164" fontId="0" fillId="3" borderId="16" xfId="1" applyNumberFormat="1" applyFont="1" applyFill="1" applyBorder="1"/>
    <xf numFmtId="0" fontId="1" fillId="0" borderId="2" xfId="0" applyFont="1" applyBorder="1"/>
    <xf numFmtId="164" fontId="1" fillId="0" borderId="9" xfId="1" applyNumberFormat="1" applyFont="1" applyBorder="1"/>
    <xf numFmtId="164" fontId="1" fillId="0" borderId="5" xfId="1" applyNumberFormat="1" applyFont="1" applyBorder="1"/>
    <xf numFmtId="0" fontId="1" fillId="0" borderId="0" xfId="0" applyFont="1"/>
    <xf numFmtId="164" fontId="0" fillId="0" borderId="18" xfId="1" applyNumberFormat="1" applyFont="1" applyBorder="1"/>
    <xf numFmtId="164" fontId="0" fillId="0" borderId="0" xfId="0" applyNumberFormat="1"/>
    <xf numFmtId="164" fontId="1" fillId="0" borderId="18" xfId="1" applyNumberFormat="1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164" fontId="0" fillId="2" borderId="18" xfId="1" applyNumberFormat="1" applyFont="1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3" borderId="7" xfId="0" applyFill="1" applyBorder="1"/>
    <xf numFmtId="0" fontId="0" fillId="3" borderId="8" xfId="0" applyFill="1" applyBorder="1"/>
    <xf numFmtId="0" fontId="0" fillId="0" borderId="0" xfId="0" applyFill="1"/>
    <xf numFmtId="0" fontId="1" fillId="0" borderId="0" xfId="0" applyFont="1" applyFill="1"/>
    <xf numFmtId="164" fontId="0" fillId="0" borderId="0" xfId="0" applyNumberFormat="1" applyFill="1"/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"/>
  <sheetViews>
    <sheetView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D1" sqref="AD1:BZ1048576"/>
    </sheetView>
  </sheetViews>
  <sheetFormatPr defaultRowHeight="15" x14ac:dyDescent="0.25"/>
  <cols>
    <col min="1" max="1" width="18.7109375" customWidth="1"/>
    <col min="2" max="2" width="15.5703125" bestFit="1" customWidth="1"/>
    <col min="3" max="3" width="15.28515625" bestFit="1" customWidth="1"/>
    <col min="4" max="4" width="15.5703125" bestFit="1" customWidth="1"/>
    <col min="5" max="5" width="15.28515625" bestFit="1" customWidth="1"/>
    <col min="6" max="6" width="15.5703125" bestFit="1" customWidth="1"/>
    <col min="7" max="7" width="12.7109375" bestFit="1" customWidth="1"/>
    <col min="8" max="8" width="15.5703125" bestFit="1" customWidth="1"/>
    <col min="9" max="9" width="12.7109375" bestFit="1" customWidth="1"/>
    <col min="10" max="10" width="15.5703125" bestFit="1" customWidth="1"/>
    <col min="11" max="11" width="12.7109375" bestFit="1" customWidth="1"/>
    <col min="12" max="12" width="15.5703125" bestFit="1" customWidth="1"/>
    <col min="13" max="13" width="12.7109375" bestFit="1" customWidth="1"/>
    <col min="14" max="14" width="14" customWidth="1"/>
    <col min="15" max="15" width="14.5703125" bestFit="1" customWidth="1"/>
    <col min="16" max="16" width="14.42578125" customWidth="1"/>
    <col min="17" max="17" width="12.140625" customWidth="1"/>
    <col min="18" max="18" width="14.42578125" customWidth="1"/>
    <col min="19" max="19" width="12.28515625" customWidth="1"/>
    <col min="20" max="20" width="13.5703125" customWidth="1"/>
    <col min="21" max="21" width="13.42578125" customWidth="1"/>
    <col min="22" max="22" width="14.7109375" customWidth="1"/>
    <col min="23" max="23" width="12.140625" customWidth="1"/>
    <col min="24" max="24" width="15" customWidth="1"/>
    <col min="25" max="25" width="12.5703125" customWidth="1"/>
    <col min="26" max="26" width="15.5703125" customWidth="1"/>
    <col min="27" max="27" width="14.28515625" customWidth="1"/>
    <col min="28" max="28" width="16.5703125" customWidth="1"/>
    <col min="29" max="29" width="9.28515625" bestFit="1" customWidth="1"/>
    <col min="30" max="30" width="16.140625" style="36" customWidth="1"/>
    <col min="31" max="78" width="8.85546875" style="36"/>
  </cols>
  <sheetData>
    <row r="1" spans="1:78" x14ac:dyDescent="0.25">
      <c r="A1" t="s">
        <v>52</v>
      </c>
    </row>
    <row r="2" spans="1:78" s="23" customFormat="1" x14ac:dyDescent="0.25">
      <c r="A2" s="27" t="s">
        <v>29</v>
      </c>
      <c r="B2" s="39" t="s">
        <v>30</v>
      </c>
      <c r="C2" s="39"/>
      <c r="D2" s="39" t="s">
        <v>31</v>
      </c>
      <c r="E2" s="39"/>
      <c r="F2" s="39" t="s">
        <v>32</v>
      </c>
      <c r="G2" s="39"/>
      <c r="H2" s="39" t="s">
        <v>33</v>
      </c>
      <c r="I2" s="39"/>
      <c r="J2" s="39" t="s">
        <v>34</v>
      </c>
      <c r="K2" s="39"/>
      <c r="L2" s="39" t="s">
        <v>35</v>
      </c>
      <c r="M2" s="39"/>
      <c r="N2" s="39" t="s">
        <v>36</v>
      </c>
      <c r="O2" s="39"/>
      <c r="P2" s="39" t="s">
        <v>37</v>
      </c>
      <c r="Q2" s="39"/>
      <c r="R2" s="39" t="s">
        <v>38</v>
      </c>
      <c r="S2" s="39"/>
      <c r="T2" s="39" t="s">
        <v>39</v>
      </c>
      <c r="U2" s="39"/>
      <c r="V2" s="39" t="s">
        <v>40</v>
      </c>
      <c r="W2" s="39"/>
      <c r="X2" s="39" t="s">
        <v>41</v>
      </c>
      <c r="Y2" s="39"/>
      <c r="Z2" s="28" t="s">
        <v>50</v>
      </c>
      <c r="AA2" s="28" t="s">
        <v>51</v>
      </c>
      <c r="AB2" s="40" t="s">
        <v>16</v>
      </c>
      <c r="AC2" s="40" t="s">
        <v>42</v>
      </c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s="23" customFormat="1" x14ac:dyDescent="0.25">
      <c r="A3" s="27"/>
      <c r="B3" s="27" t="s">
        <v>43</v>
      </c>
      <c r="C3" s="27" t="s">
        <v>44</v>
      </c>
      <c r="D3" s="27" t="s">
        <v>43</v>
      </c>
      <c r="E3" s="27" t="s">
        <v>44</v>
      </c>
      <c r="F3" s="27" t="s">
        <v>43</v>
      </c>
      <c r="G3" s="27" t="s">
        <v>44</v>
      </c>
      <c r="H3" s="27" t="s">
        <v>43</v>
      </c>
      <c r="I3" s="27" t="s">
        <v>44</v>
      </c>
      <c r="J3" s="27" t="s">
        <v>43</v>
      </c>
      <c r="K3" s="27" t="s">
        <v>44</v>
      </c>
      <c r="L3" s="27" t="s">
        <v>43</v>
      </c>
      <c r="M3" s="27" t="s">
        <v>44</v>
      </c>
      <c r="N3" s="27" t="s">
        <v>43</v>
      </c>
      <c r="O3" s="27" t="s">
        <v>44</v>
      </c>
      <c r="P3" s="27" t="s">
        <v>43</v>
      </c>
      <c r="Q3" s="27" t="s">
        <v>44</v>
      </c>
      <c r="R3" s="27" t="s">
        <v>43</v>
      </c>
      <c r="S3" s="27" t="s">
        <v>44</v>
      </c>
      <c r="T3" s="27" t="s">
        <v>43</v>
      </c>
      <c r="U3" s="27" t="s">
        <v>44</v>
      </c>
      <c r="V3" s="27" t="s">
        <v>43</v>
      </c>
      <c r="W3" s="27" t="s">
        <v>44</v>
      </c>
      <c r="X3" s="27" t="s">
        <v>43</v>
      </c>
      <c r="Y3" s="27" t="s">
        <v>44</v>
      </c>
      <c r="Z3" s="27"/>
      <c r="AA3" s="27"/>
      <c r="AB3" s="40"/>
      <c r="AC3" s="40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</row>
    <row r="4" spans="1:78" s="31" customFormat="1" x14ac:dyDescent="0.25">
      <c r="A4" s="29" t="s">
        <v>19</v>
      </c>
      <c r="B4" s="30">
        <v>1175000</v>
      </c>
      <c r="C4" s="30">
        <v>223250</v>
      </c>
      <c r="D4" s="30">
        <v>1073000</v>
      </c>
      <c r="E4" s="30">
        <v>210350</v>
      </c>
      <c r="F4" s="30">
        <v>1565001</v>
      </c>
      <c r="G4" s="30">
        <v>31500</v>
      </c>
      <c r="H4" s="30">
        <v>1135500</v>
      </c>
      <c r="I4" s="30">
        <v>31500</v>
      </c>
      <c r="J4" s="30">
        <v>997850</v>
      </c>
      <c r="K4" s="30">
        <v>31500</v>
      </c>
      <c r="L4" s="30">
        <v>983500</v>
      </c>
      <c r="M4" s="30">
        <v>31500</v>
      </c>
      <c r="N4" s="30">
        <v>1015500</v>
      </c>
      <c r="O4" s="30">
        <f>N4*0.17</f>
        <v>172635</v>
      </c>
      <c r="P4" s="30">
        <v>1085000</v>
      </c>
      <c r="Q4" s="30">
        <f>P4*0.17</f>
        <v>184450</v>
      </c>
      <c r="R4" s="30">
        <v>1085000</v>
      </c>
      <c r="S4" s="30">
        <f>R4*0.17</f>
        <v>184450</v>
      </c>
      <c r="T4" s="30">
        <v>1085000</v>
      </c>
      <c r="U4" s="30">
        <f>T4*0.17</f>
        <v>184450</v>
      </c>
      <c r="V4" s="30">
        <v>1085000</v>
      </c>
      <c r="W4" s="30">
        <f>V4*0.17</f>
        <v>184450</v>
      </c>
      <c r="X4" s="30">
        <v>1085000</v>
      </c>
      <c r="Y4" s="30">
        <f>X4*0.17</f>
        <v>184450</v>
      </c>
      <c r="Z4" s="30">
        <f>SUM(B4,D4,F4,H4,J4,L4,N4,P4,R4,T4,V4,X4)/1000</f>
        <v>13370.351000000001</v>
      </c>
      <c r="AA4" s="30">
        <f>SUM(C4,E4,G4,I4,K4,M4,O4,Q4,S4,U4,W4,Y4)/1000</f>
        <v>1654.4849999999999</v>
      </c>
      <c r="AB4" s="30">
        <f t="shared" ref="AB4:AB17" si="0">SUM(B4:Y4)</f>
        <v>15024836</v>
      </c>
      <c r="AC4" s="30">
        <v>4</v>
      </c>
      <c r="AD4" s="38">
        <f>SUM(Z4,AA4)</f>
        <v>15024.836000000001</v>
      </c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</row>
    <row r="5" spans="1:78" s="31" customFormat="1" x14ac:dyDescent="0.25">
      <c r="A5" s="29" t="s">
        <v>20</v>
      </c>
      <c r="B5" s="30">
        <v>6635166</v>
      </c>
      <c r="C5" s="30">
        <v>1064881</v>
      </c>
      <c r="D5" s="30">
        <v>7207116</v>
      </c>
      <c r="E5" s="30">
        <v>1252506</v>
      </c>
      <c r="F5" s="30">
        <v>6806664</v>
      </c>
      <c r="G5" s="30"/>
      <c r="H5" s="30">
        <v>5291611</v>
      </c>
      <c r="I5" s="30"/>
      <c r="J5" s="30">
        <v>3906074</v>
      </c>
      <c r="K5" s="30"/>
      <c r="L5" s="30">
        <v>6874212</v>
      </c>
      <c r="M5" s="30"/>
      <c r="N5" s="30">
        <v>7241500</v>
      </c>
      <c r="O5" s="30">
        <f t="shared" ref="O5:O17" si="1">N5*0.17</f>
        <v>1231055</v>
      </c>
      <c r="P5" s="30">
        <v>7021500</v>
      </c>
      <c r="Q5" s="30">
        <f t="shared" ref="Q5:Q17" si="2">P5*0.17</f>
        <v>1193655</v>
      </c>
      <c r="R5" s="30">
        <v>7021500</v>
      </c>
      <c r="S5" s="30">
        <f t="shared" ref="S5:S17" si="3">R5*0.17</f>
        <v>1193655</v>
      </c>
      <c r="T5" s="30">
        <v>7021500</v>
      </c>
      <c r="U5" s="30">
        <f t="shared" ref="U5:U17" si="4">T5*0.17</f>
        <v>1193655</v>
      </c>
      <c r="V5" s="30">
        <v>7021500</v>
      </c>
      <c r="W5" s="30">
        <f t="shared" ref="W5:W17" si="5">V5*0.17</f>
        <v>1193655</v>
      </c>
      <c r="X5" s="30">
        <v>7021500</v>
      </c>
      <c r="Y5" s="30">
        <f t="shared" ref="Y5:Y17" si="6">X5*0.17</f>
        <v>1193655</v>
      </c>
      <c r="Z5" s="30">
        <f t="shared" ref="Z5:Z18" si="7">SUM(B5,D5,F5,H5,J5,L5,N5,P5,R5,T5,V5,X5)/1000</f>
        <v>79069.842999999993</v>
      </c>
      <c r="AA5" s="30">
        <f t="shared" ref="AA5:AA18" si="8">SUM(C5,E5,G5,I5,K5,M5,O5,Q5,S5,U5,W5,Y5)/1000</f>
        <v>9516.7170000000006</v>
      </c>
      <c r="AB5" s="30">
        <f t="shared" si="0"/>
        <v>88586560</v>
      </c>
      <c r="AC5" s="30">
        <v>29</v>
      </c>
      <c r="AD5" s="38">
        <f t="shared" ref="AD5:AD18" si="9">SUM(Z5,AA5)</f>
        <v>88586.559999999998</v>
      </c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</row>
    <row r="6" spans="1:78" s="31" customFormat="1" x14ac:dyDescent="0.25">
      <c r="A6" s="29" t="s">
        <v>21</v>
      </c>
      <c r="B6" s="30">
        <v>1381152</v>
      </c>
      <c r="C6" s="30">
        <v>216553</v>
      </c>
      <c r="D6" s="30">
        <v>1498392</v>
      </c>
      <c r="E6" s="30">
        <v>260068</v>
      </c>
      <c r="F6" s="30">
        <v>1321941</v>
      </c>
      <c r="G6" s="30"/>
      <c r="H6" s="30">
        <v>1034000</v>
      </c>
      <c r="I6" s="30"/>
      <c r="J6" s="30">
        <v>695908</v>
      </c>
      <c r="K6" s="30"/>
      <c r="L6" s="30">
        <v>1350324</v>
      </c>
      <c r="M6" s="30"/>
      <c r="N6" s="30">
        <v>1388000</v>
      </c>
      <c r="O6" s="30">
        <f t="shared" si="1"/>
        <v>235960.00000000003</v>
      </c>
      <c r="P6" s="30">
        <v>1388000</v>
      </c>
      <c r="Q6" s="30">
        <f t="shared" si="2"/>
        <v>235960.00000000003</v>
      </c>
      <c r="R6" s="30">
        <v>1388000</v>
      </c>
      <c r="S6" s="30">
        <f t="shared" si="3"/>
        <v>235960.00000000003</v>
      </c>
      <c r="T6" s="30">
        <v>1388000</v>
      </c>
      <c r="U6" s="30">
        <f t="shared" si="4"/>
        <v>235960.00000000003</v>
      </c>
      <c r="V6" s="30">
        <v>1388000</v>
      </c>
      <c r="W6" s="30">
        <f t="shared" si="5"/>
        <v>235960.00000000003</v>
      </c>
      <c r="X6" s="30">
        <v>1388000</v>
      </c>
      <c r="Y6" s="30">
        <f t="shared" si="6"/>
        <v>235960.00000000003</v>
      </c>
      <c r="Z6" s="30">
        <f t="shared" si="7"/>
        <v>15609.717000000001</v>
      </c>
      <c r="AA6" s="30">
        <f t="shared" si="8"/>
        <v>1892.3810000000001</v>
      </c>
      <c r="AB6" s="30">
        <f t="shared" si="0"/>
        <v>17502098</v>
      </c>
      <c r="AC6" s="30">
        <v>6</v>
      </c>
      <c r="AD6" s="38">
        <f t="shared" si="9"/>
        <v>17502.098000000002</v>
      </c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</row>
    <row r="7" spans="1:78" s="31" customFormat="1" x14ac:dyDescent="0.25">
      <c r="A7" s="29" t="s">
        <v>22</v>
      </c>
      <c r="B7" s="30">
        <v>1126842</v>
      </c>
      <c r="C7" s="30">
        <v>174010</v>
      </c>
      <c r="D7" s="30">
        <v>1251860</v>
      </c>
      <c r="E7" s="30">
        <v>213964</v>
      </c>
      <c r="F7" s="30">
        <v>1173406</v>
      </c>
      <c r="G7" s="30"/>
      <c r="H7" s="30">
        <v>909000</v>
      </c>
      <c r="I7" s="30"/>
      <c r="J7" s="30">
        <v>595350</v>
      </c>
      <c r="K7" s="30"/>
      <c r="L7" s="30">
        <v>573556</v>
      </c>
      <c r="M7" s="30"/>
      <c r="N7" s="30">
        <v>684000</v>
      </c>
      <c r="O7" s="30">
        <f t="shared" si="1"/>
        <v>116280.00000000001</v>
      </c>
      <c r="P7" s="30">
        <v>1158000</v>
      </c>
      <c r="Q7" s="30">
        <f t="shared" si="2"/>
        <v>196860</v>
      </c>
      <c r="R7" s="30">
        <v>1158000</v>
      </c>
      <c r="S7" s="30">
        <f t="shared" si="3"/>
        <v>196860</v>
      </c>
      <c r="T7" s="30">
        <v>1158000</v>
      </c>
      <c r="U7" s="30">
        <f t="shared" si="4"/>
        <v>196860</v>
      </c>
      <c r="V7" s="30">
        <v>1158000</v>
      </c>
      <c r="W7" s="30">
        <f t="shared" si="5"/>
        <v>196860</v>
      </c>
      <c r="X7" s="30">
        <v>1158000</v>
      </c>
      <c r="Y7" s="30">
        <f t="shared" si="6"/>
        <v>196860</v>
      </c>
      <c r="Z7" s="30">
        <f t="shared" si="7"/>
        <v>12104.013999999999</v>
      </c>
      <c r="AA7" s="30">
        <f t="shared" si="8"/>
        <v>1488.5540000000001</v>
      </c>
      <c r="AB7" s="30">
        <f t="shared" si="0"/>
        <v>13592568</v>
      </c>
      <c r="AC7" s="30">
        <v>5</v>
      </c>
      <c r="AD7" s="38">
        <f t="shared" si="9"/>
        <v>13592.567999999999</v>
      </c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</row>
    <row r="8" spans="1:78" s="31" customFormat="1" x14ac:dyDescent="0.25">
      <c r="A8" s="29" t="s">
        <v>23</v>
      </c>
      <c r="B8" s="30">
        <v>1891436</v>
      </c>
      <c r="C8" s="30">
        <v>359372</v>
      </c>
      <c r="D8" s="30">
        <v>2030500</v>
      </c>
      <c r="E8" s="30">
        <v>404154</v>
      </c>
      <c r="F8" s="30">
        <v>2007406</v>
      </c>
      <c r="G8" s="30"/>
      <c r="H8" s="30">
        <v>1252500</v>
      </c>
      <c r="I8" s="30"/>
      <c r="J8" s="30">
        <v>888900</v>
      </c>
      <c r="K8" s="30"/>
      <c r="L8" s="30">
        <v>1273500</v>
      </c>
      <c r="M8" s="30"/>
      <c r="N8" s="30">
        <v>1547500</v>
      </c>
      <c r="O8" s="30">
        <f t="shared" si="1"/>
        <v>263075</v>
      </c>
      <c r="P8" s="30">
        <v>1715000</v>
      </c>
      <c r="Q8" s="30">
        <f t="shared" si="2"/>
        <v>291550</v>
      </c>
      <c r="R8" s="30">
        <v>1715000</v>
      </c>
      <c r="S8" s="30">
        <f t="shared" si="3"/>
        <v>291550</v>
      </c>
      <c r="T8" s="30">
        <v>1715000</v>
      </c>
      <c r="U8" s="30">
        <f t="shared" si="4"/>
        <v>291550</v>
      </c>
      <c r="V8" s="30">
        <v>1715000</v>
      </c>
      <c r="W8" s="30">
        <f t="shared" si="5"/>
        <v>291550</v>
      </c>
      <c r="X8" s="30">
        <v>1715000</v>
      </c>
      <c r="Y8" s="30">
        <f t="shared" si="6"/>
        <v>291550</v>
      </c>
      <c r="Z8" s="30">
        <f t="shared" si="7"/>
        <v>19466.741999999998</v>
      </c>
      <c r="AA8" s="30">
        <f t="shared" si="8"/>
        <v>2484.3510000000001</v>
      </c>
      <c r="AB8" s="30">
        <f t="shared" si="0"/>
        <v>21951093</v>
      </c>
      <c r="AC8" s="30">
        <v>6</v>
      </c>
      <c r="AD8" s="38">
        <f t="shared" si="9"/>
        <v>21951.092999999997</v>
      </c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</row>
    <row r="9" spans="1:78" s="31" customFormat="1" x14ac:dyDescent="0.25">
      <c r="A9" s="29" t="s">
        <v>24</v>
      </c>
      <c r="B9" s="30">
        <v>396000</v>
      </c>
      <c r="C9" s="30">
        <v>47064</v>
      </c>
      <c r="D9" s="30">
        <v>444000</v>
      </c>
      <c r="E9" s="30">
        <v>62664</v>
      </c>
      <c r="F9" s="30">
        <v>396000</v>
      </c>
      <c r="G9" s="30"/>
      <c r="H9" s="30">
        <v>317000</v>
      </c>
      <c r="I9" s="30"/>
      <c r="J9" s="30">
        <v>216200</v>
      </c>
      <c r="K9" s="30"/>
      <c r="L9" s="30">
        <v>313508</v>
      </c>
      <c r="M9" s="30"/>
      <c r="N9" s="30">
        <v>332000</v>
      </c>
      <c r="O9" s="30">
        <f t="shared" si="1"/>
        <v>56440.000000000007</v>
      </c>
      <c r="P9" s="30">
        <v>395000</v>
      </c>
      <c r="Q9" s="30">
        <f t="shared" si="2"/>
        <v>67150</v>
      </c>
      <c r="R9" s="30">
        <v>395000</v>
      </c>
      <c r="S9" s="30">
        <f t="shared" si="3"/>
        <v>67150</v>
      </c>
      <c r="T9" s="30">
        <v>395000</v>
      </c>
      <c r="U9" s="30">
        <f t="shared" si="4"/>
        <v>67150</v>
      </c>
      <c r="V9" s="30">
        <v>395000</v>
      </c>
      <c r="W9" s="30">
        <f t="shared" si="5"/>
        <v>67150</v>
      </c>
      <c r="X9" s="30">
        <v>395000</v>
      </c>
      <c r="Y9" s="30">
        <f t="shared" si="6"/>
        <v>67150</v>
      </c>
      <c r="Z9" s="30">
        <f t="shared" si="7"/>
        <v>4389.7079999999996</v>
      </c>
      <c r="AA9" s="30">
        <f t="shared" si="8"/>
        <v>501.91800000000001</v>
      </c>
      <c r="AB9" s="30">
        <f t="shared" si="0"/>
        <v>4891626</v>
      </c>
      <c r="AC9" s="30">
        <v>2</v>
      </c>
      <c r="AD9" s="38">
        <f t="shared" si="9"/>
        <v>4891.6259999999993</v>
      </c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</row>
    <row r="10" spans="1:78" s="31" customFormat="1" x14ac:dyDescent="0.25">
      <c r="A10" s="29" t="s">
        <v>25</v>
      </c>
      <c r="B10" s="30">
        <v>406614</v>
      </c>
      <c r="C10" s="30">
        <v>13961</v>
      </c>
      <c r="D10" s="30">
        <v>483740</v>
      </c>
      <c r="E10" s="30">
        <v>39843</v>
      </c>
      <c r="F10" s="30">
        <v>497525</v>
      </c>
      <c r="G10" s="30"/>
      <c r="H10" s="30">
        <v>438260</v>
      </c>
      <c r="I10" s="30"/>
      <c r="J10" s="30">
        <v>393574</v>
      </c>
      <c r="K10" s="30"/>
      <c r="L10" s="30">
        <v>390376</v>
      </c>
      <c r="M10" s="30"/>
      <c r="N10" s="30">
        <v>484000</v>
      </c>
      <c r="O10" s="30">
        <f t="shared" si="1"/>
        <v>82280</v>
      </c>
      <c r="P10" s="30">
        <v>540000</v>
      </c>
      <c r="Q10" s="30">
        <f t="shared" si="2"/>
        <v>91800</v>
      </c>
      <c r="R10" s="30">
        <v>540000</v>
      </c>
      <c r="S10" s="30">
        <f t="shared" si="3"/>
        <v>91800</v>
      </c>
      <c r="T10" s="30">
        <v>540000</v>
      </c>
      <c r="U10" s="30">
        <f t="shared" si="4"/>
        <v>91800</v>
      </c>
      <c r="V10" s="30">
        <v>540000</v>
      </c>
      <c r="W10" s="30">
        <f t="shared" si="5"/>
        <v>91800</v>
      </c>
      <c r="X10" s="30">
        <v>540000</v>
      </c>
      <c r="Y10" s="30">
        <f t="shared" si="6"/>
        <v>91800</v>
      </c>
      <c r="Z10" s="30">
        <f t="shared" si="7"/>
        <v>5794.0889999999999</v>
      </c>
      <c r="AA10" s="30">
        <f t="shared" si="8"/>
        <v>595.08399999999995</v>
      </c>
      <c r="AB10" s="30">
        <f t="shared" si="0"/>
        <v>6389173</v>
      </c>
      <c r="AC10" s="30">
        <v>4</v>
      </c>
      <c r="AD10" s="38">
        <f t="shared" si="9"/>
        <v>6389.1729999999998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</row>
    <row r="11" spans="1:78" s="31" customFormat="1" x14ac:dyDescent="0.25">
      <c r="A11" s="29" t="s">
        <v>26</v>
      </c>
      <c r="B11" s="30">
        <v>141742</v>
      </c>
      <c r="C11" s="30">
        <v>0</v>
      </c>
      <c r="D11" s="30">
        <v>165750</v>
      </c>
      <c r="E11" s="30">
        <v>7800</v>
      </c>
      <c r="F11" s="30">
        <v>141742</v>
      </c>
      <c r="G11" s="30"/>
      <c r="H11" s="30">
        <v>135000</v>
      </c>
      <c r="I11" s="30"/>
      <c r="J11" s="30">
        <v>112950</v>
      </c>
      <c r="K11" s="30"/>
      <c r="L11" s="30">
        <v>110502</v>
      </c>
      <c r="M11" s="30"/>
      <c r="N11" s="30">
        <v>110500</v>
      </c>
      <c r="O11" s="30">
        <f t="shared" si="1"/>
        <v>18785</v>
      </c>
      <c r="P11" s="30">
        <v>135000</v>
      </c>
      <c r="Q11" s="30">
        <f t="shared" si="2"/>
        <v>22950</v>
      </c>
      <c r="R11" s="30">
        <v>135000</v>
      </c>
      <c r="S11" s="30">
        <f t="shared" si="3"/>
        <v>22950</v>
      </c>
      <c r="T11" s="30">
        <v>135000</v>
      </c>
      <c r="U11" s="30">
        <f t="shared" si="4"/>
        <v>22950</v>
      </c>
      <c r="V11" s="30">
        <v>135000</v>
      </c>
      <c r="W11" s="30">
        <f t="shared" si="5"/>
        <v>22950</v>
      </c>
      <c r="X11" s="30">
        <v>135000</v>
      </c>
      <c r="Y11" s="30">
        <f t="shared" si="6"/>
        <v>22950</v>
      </c>
      <c r="Z11" s="30">
        <f t="shared" si="7"/>
        <v>1593.1859999999999</v>
      </c>
      <c r="AA11" s="30">
        <f t="shared" si="8"/>
        <v>141.33500000000001</v>
      </c>
      <c r="AB11" s="30">
        <f t="shared" si="0"/>
        <v>1734521</v>
      </c>
      <c r="AC11" s="30">
        <v>1</v>
      </c>
      <c r="AD11" s="38">
        <f t="shared" si="9"/>
        <v>1734.521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</row>
    <row r="12" spans="1:78" s="31" customFormat="1" x14ac:dyDescent="0.25">
      <c r="A12" s="29" t="s">
        <v>45</v>
      </c>
      <c r="B12" s="30">
        <v>279000</v>
      </c>
      <c r="C12" s="30">
        <v>53010</v>
      </c>
      <c r="D12" s="30">
        <v>295000</v>
      </c>
      <c r="E12" s="30">
        <v>56050</v>
      </c>
      <c r="F12" s="30">
        <v>287000</v>
      </c>
      <c r="G12" s="30"/>
      <c r="H12" s="30">
        <v>279000</v>
      </c>
      <c r="I12" s="30"/>
      <c r="J12" s="30">
        <v>279000</v>
      </c>
      <c r="K12" s="30"/>
      <c r="L12" s="30">
        <v>279000</v>
      </c>
      <c r="M12" s="30"/>
      <c r="N12" s="30">
        <v>266000</v>
      </c>
      <c r="O12" s="30">
        <f t="shared" si="1"/>
        <v>45220</v>
      </c>
      <c r="P12" s="30">
        <v>266000</v>
      </c>
      <c r="Q12" s="30">
        <f t="shared" si="2"/>
        <v>45220</v>
      </c>
      <c r="R12" s="30">
        <v>266000</v>
      </c>
      <c r="S12" s="30">
        <f t="shared" si="3"/>
        <v>45220</v>
      </c>
      <c r="T12" s="30">
        <v>266000</v>
      </c>
      <c r="U12" s="30">
        <f t="shared" si="4"/>
        <v>45220</v>
      </c>
      <c r="V12" s="30">
        <v>266000</v>
      </c>
      <c r="W12" s="30">
        <f t="shared" si="5"/>
        <v>45220</v>
      </c>
      <c r="X12" s="30">
        <v>266000</v>
      </c>
      <c r="Y12" s="30">
        <f t="shared" si="6"/>
        <v>45220</v>
      </c>
      <c r="Z12" s="30">
        <f t="shared" si="7"/>
        <v>3294</v>
      </c>
      <c r="AA12" s="30">
        <f t="shared" si="8"/>
        <v>380.38</v>
      </c>
      <c r="AB12" s="30">
        <f t="shared" si="0"/>
        <v>3674380</v>
      </c>
      <c r="AC12" s="30">
        <v>1</v>
      </c>
      <c r="AD12" s="38">
        <f t="shared" si="9"/>
        <v>3674.38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s="31" customFormat="1" x14ac:dyDescent="0.25">
      <c r="A13" s="29" t="s">
        <v>46</v>
      </c>
      <c r="B13" s="30">
        <v>231000</v>
      </c>
      <c r="C13" s="30">
        <v>0</v>
      </c>
      <c r="D13" s="30">
        <v>255000</v>
      </c>
      <c r="E13" s="30">
        <v>3600</v>
      </c>
      <c r="F13" s="30">
        <v>236773</v>
      </c>
      <c r="G13" s="30"/>
      <c r="H13" s="30">
        <v>220000</v>
      </c>
      <c r="I13" s="30"/>
      <c r="J13" s="30">
        <v>166000</v>
      </c>
      <c r="K13" s="30"/>
      <c r="L13" s="30">
        <v>159999</v>
      </c>
      <c r="M13" s="30"/>
      <c r="N13" s="30">
        <v>160000</v>
      </c>
      <c r="O13" s="30">
        <f t="shared" si="1"/>
        <v>27200.000000000004</v>
      </c>
      <c r="P13" s="30">
        <v>220000</v>
      </c>
      <c r="Q13" s="30">
        <f t="shared" si="2"/>
        <v>37400</v>
      </c>
      <c r="R13" s="30">
        <v>220000</v>
      </c>
      <c r="S13" s="30">
        <f t="shared" si="3"/>
        <v>37400</v>
      </c>
      <c r="T13" s="30">
        <v>220000</v>
      </c>
      <c r="U13" s="30">
        <f t="shared" si="4"/>
        <v>37400</v>
      </c>
      <c r="V13" s="30">
        <v>220000</v>
      </c>
      <c r="W13" s="30">
        <f t="shared" si="5"/>
        <v>37400</v>
      </c>
      <c r="X13" s="30">
        <v>220000</v>
      </c>
      <c r="Y13" s="30">
        <f t="shared" si="6"/>
        <v>37400</v>
      </c>
      <c r="Z13" s="30">
        <f t="shared" si="7"/>
        <v>2528.7719999999999</v>
      </c>
      <c r="AA13" s="30">
        <f t="shared" si="8"/>
        <v>217.8</v>
      </c>
      <c r="AB13" s="30">
        <f t="shared" si="0"/>
        <v>2746572</v>
      </c>
      <c r="AC13" s="30">
        <v>1</v>
      </c>
      <c r="AD13" s="38">
        <f t="shared" si="9"/>
        <v>2746.5720000000001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</row>
    <row r="14" spans="1:78" s="31" customFormat="1" x14ac:dyDescent="0.25">
      <c r="A14" s="29" t="s">
        <v>47</v>
      </c>
      <c r="B14" s="30">
        <v>4054219</v>
      </c>
      <c r="C14" s="30">
        <v>668476</v>
      </c>
      <c r="D14" s="30">
        <v>4166875</v>
      </c>
      <c r="E14" s="30">
        <v>735702</v>
      </c>
      <c r="F14" s="30">
        <v>4003613</v>
      </c>
      <c r="G14" s="30"/>
      <c r="H14" s="30">
        <v>3070650</v>
      </c>
      <c r="I14" s="30"/>
      <c r="J14" s="30">
        <v>2500350</v>
      </c>
      <c r="K14" s="30"/>
      <c r="L14" s="30">
        <v>3347950</v>
      </c>
      <c r="M14" s="30"/>
      <c r="N14" s="30">
        <v>3840500</v>
      </c>
      <c r="O14" s="30">
        <f t="shared" si="1"/>
        <v>652885</v>
      </c>
      <c r="P14" s="30">
        <v>3986000</v>
      </c>
      <c r="Q14" s="30">
        <f t="shared" si="2"/>
        <v>677620</v>
      </c>
      <c r="R14" s="30">
        <v>3986000</v>
      </c>
      <c r="S14" s="30">
        <f t="shared" si="3"/>
        <v>677620</v>
      </c>
      <c r="T14" s="30">
        <v>3825000</v>
      </c>
      <c r="U14" s="30">
        <f t="shared" si="4"/>
        <v>650250</v>
      </c>
      <c r="V14" s="30">
        <v>3825000</v>
      </c>
      <c r="W14" s="30">
        <f t="shared" si="5"/>
        <v>650250</v>
      </c>
      <c r="X14" s="30">
        <v>3825000</v>
      </c>
      <c r="Y14" s="30">
        <f t="shared" si="6"/>
        <v>650250</v>
      </c>
      <c r="Z14" s="30">
        <f t="shared" si="7"/>
        <v>44431.156999999999</v>
      </c>
      <c r="AA14" s="30">
        <f t="shared" si="8"/>
        <v>5363.0529999999999</v>
      </c>
      <c r="AB14" s="30">
        <f t="shared" si="0"/>
        <v>49794210</v>
      </c>
      <c r="AC14" s="30">
        <v>17</v>
      </c>
      <c r="AD14" s="38">
        <f t="shared" si="9"/>
        <v>49794.21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</row>
    <row r="15" spans="1:78" s="31" customFormat="1" x14ac:dyDescent="0.25">
      <c r="A15" s="29" t="s">
        <v>48</v>
      </c>
      <c r="B15" s="30">
        <v>3144255</v>
      </c>
      <c r="C15" s="30">
        <v>502916</v>
      </c>
      <c r="D15" s="30">
        <v>3370196</v>
      </c>
      <c r="E15" s="30">
        <v>598113</v>
      </c>
      <c r="F15" s="30">
        <v>2949233</v>
      </c>
      <c r="G15" s="30"/>
      <c r="H15" s="30">
        <v>1936109</v>
      </c>
      <c r="I15" s="30"/>
      <c r="J15" s="30">
        <v>1333477</v>
      </c>
      <c r="K15" s="30"/>
      <c r="L15" s="30">
        <v>1659866</v>
      </c>
      <c r="M15" s="30"/>
      <c r="N15" s="30">
        <v>2198000</v>
      </c>
      <c r="O15" s="30">
        <f t="shared" si="1"/>
        <v>373660</v>
      </c>
      <c r="P15" s="30">
        <v>2987000</v>
      </c>
      <c r="Q15" s="30">
        <f t="shared" si="2"/>
        <v>507790.00000000006</v>
      </c>
      <c r="R15" s="30">
        <v>2987000</v>
      </c>
      <c r="S15" s="30">
        <f t="shared" si="3"/>
        <v>507790.00000000006</v>
      </c>
      <c r="T15" s="30">
        <v>2987000</v>
      </c>
      <c r="U15" s="30">
        <f t="shared" si="4"/>
        <v>507790.00000000006</v>
      </c>
      <c r="V15" s="30">
        <v>2987000</v>
      </c>
      <c r="W15" s="30">
        <f t="shared" si="5"/>
        <v>507790.00000000006</v>
      </c>
      <c r="X15" s="30">
        <v>2987000</v>
      </c>
      <c r="Y15" s="30">
        <f t="shared" si="6"/>
        <v>507790.00000000006</v>
      </c>
      <c r="Z15" s="30">
        <f t="shared" si="7"/>
        <v>31526.135999999999</v>
      </c>
      <c r="AA15" s="30">
        <f t="shared" si="8"/>
        <v>4013.6390000000001</v>
      </c>
      <c r="AB15" s="30">
        <f t="shared" si="0"/>
        <v>35539775</v>
      </c>
      <c r="AC15" s="30">
        <v>12</v>
      </c>
      <c r="AD15" s="38">
        <f t="shared" si="9"/>
        <v>35539.775000000001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</row>
    <row r="16" spans="1:78" s="31" customFormat="1" x14ac:dyDescent="0.25">
      <c r="A16" s="29" t="s">
        <v>27</v>
      </c>
      <c r="B16" s="30">
        <v>1684125</v>
      </c>
      <c r="C16" s="30">
        <v>218092</v>
      </c>
      <c r="D16" s="30">
        <v>1769235</v>
      </c>
      <c r="E16" s="30">
        <v>247223</v>
      </c>
      <c r="F16" s="30">
        <v>1684125</v>
      </c>
      <c r="G16" s="30">
        <v>63236</v>
      </c>
      <c r="H16" s="30">
        <v>1540125</v>
      </c>
      <c r="I16" s="30">
        <v>63236</v>
      </c>
      <c r="J16" s="30">
        <v>1362375</v>
      </c>
      <c r="K16" s="30">
        <v>63236</v>
      </c>
      <c r="L16" s="30">
        <v>1342625</v>
      </c>
      <c r="M16" s="30">
        <v>63236</v>
      </c>
      <c r="N16" s="30">
        <v>1301125</v>
      </c>
      <c r="O16" s="30">
        <f t="shared" si="1"/>
        <v>221191.25000000003</v>
      </c>
      <c r="P16" s="30">
        <v>1542625</v>
      </c>
      <c r="Q16" s="30">
        <f t="shared" si="2"/>
        <v>262246.25</v>
      </c>
      <c r="R16" s="30">
        <v>1542625</v>
      </c>
      <c r="S16" s="30">
        <f t="shared" si="3"/>
        <v>262246.25</v>
      </c>
      <c r="T16" s="30">
        <v>1542625</v>
      </c>
      <c r="U16" s="30">
        <f t="shared" si="4"/>
        <v>262246.25</v>
      </c>
      <c r="V16" s="30">
        <v>1542625</v>
      </c>
      <c r="W16" s="30">
        <f t="shared" si="5"/>
        <v>262246.25</v>
      </c>
      <c r="X16" s="30">
        <v>1542625</v>
      </c>
      <c r="Y16" s="30">
        <f t="shared" si="6"/>
        <v>262246.25</v>
      </c>
      <c r="Z16" s="30">
        <f t="shared" si="7"/>
        <v>18396.86</v>
      </c>
      <c r="AA16" s="30">
        <f t="shared" si="8"/>
        <v>2250.6815000000001</v>
      </c>
      <c r="AB16" s="30">
        <f t="shared" si="0"/>
        <v>20647541.5</v>
      </c>
      <c r="AC16" s="30">
        <v>5</v>
      </c>
      <c r="AD16" s="38">
        <f t="shared" si="9"/>
        <v>20647.541499999999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</row>
    <row r="17" spans="1:78" s="31" customFormat="1" x14ac:dyDescent="0.25">
      <c r="A17" s="29" t="s">
        <v>28</v>
      </c>
      <c r="B17" s="30">
        <v>335000</v>
      </c>
      <c r="C17" s="30">
        <v>53900</v>
      </c>
      <c r="D17" s="30">
        <v>389000</v>
      </c>
      <c r="E17" s="30">
        <v>71450</v>
      </c>
      <c r="F17" s="30">
        <v>289318</v>
      </c>
      <c r="G17" s="30"/>
      <c r="H17" s="30">
        <v>271000</v>
      </c>
      <c r="I17" s="30"/>
      <c r="J17" s="30">
        <v>211775</v>
      </c>
      <c r="K17" s="30"/>
      <c r="L17" s="30">
        <v>197000</v>
      </c>
      <c r="M17" s="30"/>
      <c r="N17" s="30">
        <v>500500</v>
      </c>
      <c r="O17" s="30">
        <f t="shared" si="1"/>
        <v>85085</v>
      </c>
      <c r="P17" s="30">
        <v>595000</v>
      </c>
      <c r="Q17" s="30">
        <f t="shared" si="2"/>
        <v>101150</v>
      </c>
      <c r="R17" s="30">
        <v>595000</v>
      </c>
      <c r="S17" s="30">
        <f t="shared" si="3"/>
        <v>101150</v>
      </c>
      <c r="T17" s="30">
        <v>595000</v>
      </c>
      <c r="U17" s="30">
        <f t="shared" si="4"/>
        <v>101150</v>
      </c>
      <c r="V17" s="30">
        <v>595000</v>
      </c>
      <c r="W17" s="30">
        <f t="shared" si="5"/>
        <v>101150</v>
      </c>
      <c r="X17" s="30">
        <v>595000</v>
      </c>
      <c r="Y17" s="30">
        <f t="shared" si="6"/>
        <v>101150</v>
      </c>
      <c r="Z17" s="30">
        <f t="shared" si="7"/>
        <v>5168.5929999999998</v>
      </c>
      <c r="AA17" s="30">
        <f t="shared" si="8"/>
        <v>716.18499999999995</v>
      </c>
      <c r="AB17" s="30">
        <f t="shared" si="0"/>
        <v>5884778</v>
      </c>
      <c r="AC17" s="30">
        <v>2</v>
      </c>
      <c r="AD17" s="38">
        <f t="shared" si="9"/>
        <v>5884.7780000000002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</row>
    <row r="18" spans="1:78" x14ac:dyDescent="0.25">
      <c r="A18" s="27" t="s">
        <v>49</v>
      </c>
      <c r="B18" s="26">
        <f t="shared" ref="B18:AC18" si="10">SUM(B4:B17)</f>
        <v>22881551</v>
      </c>
      <c r="C18" s="26">
        <f t="shared" si="10"/>
        <v>3595485</v>
      </c>
      <c r="D18" s="26">
        <f t="shared" si="10"/>
        <v>24399664</v>
      </c>
      <c r="E18" s="26">
        <f t="shared" si="10"/>
        <v>4163487</v>
      </c>
      <c r="F18" s="26">
        <f t="shared" si="10"/>
        <v>23359747</v>
      </c>
      <c r="G18" s="26">
        <f t="shared" si="10"/>
        <v>94736</v>
      </c>
      <c r="H18" s="26">
        <f t="shared" si="10"/>
        <v>17829755</v>
      </c>
      <c r="I18" s="26">
        <f t="shared" si="10"/>
        <v>94736</v>
      </c>
      <c r="J18" s="26">
        <f t="shared" si="10"/>
        <v>13659783</v>
      </c>
      <c r="K18" s="26">
        <f t="shared" si="10"/>
        <v>94736</v>
      </c>
      <c r="L18" s="26">
        <f t="shared" si="10"/>
        <v>18855918</v>
      </c>
      <c r="M18" s="26">
        <f t="shared" si="10"/>
        <v>94736</v>
      </c>
      <c r="N18" s="26">
        <f t="shared" si="10"/>
        <v>21069125</v>
      </c>
      <c r="O18" s="26">
        <f t="shared" si="10"/>
        <v>3581751.25</v>
      </c>
      <c r="P18" s="26">
        <f t="shared" si="10"/>
        <v>23034125</v>
      </c>
      <c r="Q18" s="26">
        <f t="shared" si="10"/>
        <v>3915801.25</v>
      </c>
      <c r="R18" s="26">
        <f t="shared" si="10"/>
        <v>23034125</v>
      </c>
      <c r="S18" s="26">
        <f t="shared" si="10"/>
        <v>3915801.25</v>
      </c>
      <c r="T18" s="26">
        <f t="shared" si="10"/>
        <v>22873125</v>
      </c>
      <c r="U18" s="26">
        <f t="shared" si="10"/>
        <v>3888431.25</v>
      </c>
      <c r="V18" s="26">
        <f t="shared" si="10"/>
        <v>22873125</v>
      </c>
      <c r="W18" s="26">
        <f t="shared" si="10"/>
        <v>3888431.25</v>
      </c>
      <c r="X18" s="26">
        <f t="shared" si="10"/>
        <v>22873125</v>
      </c>
      <c r="Y18" s="26">
        <f t="shared" si="10"/>
        <v>3888431.25</v>
      </c>
      <c r="Z18" s="24">
        <f t="shared" si="7"/>
        <v>256743.16800000001</v>
      </c>
      <c r="AA18" s="24">
        <f t="shared" si="8"/>
        <v>31216.5635</v>
      </c>
      <c r="AB18" s="26">
        <f t="shared" si="10"/>
        <v>287959731.5</v>
      </c>
      <c r="AC18" s="24">
        <f t="shared" si="10"/>
        <v>95</v>
      </c>
      <c r="AD18" s="38">
        <f t="shared" si="9"/>
        <v>287959.73149999999</v>
      </c>
    </row>
    <row r="20" spans="1:78" x14ac:dyDescent="0.25">
      <c r="AB20" s="25"/>
    </row>
    <row r="22" spans="1:78" x14ac:dyDescent="0.25">
      <c r="N22" s="25"/>
      <c r="P22" s="25"/>
    </row>
    <row r="23" spans="1:78" x14ac:dyDescent="0.25">
      <c r="Z23" s="25"/>
      <c r="AA23" s="25"/>
    </row>
    <row r="24" spans="1:78" x14ac:dyDescent="0.25">
      <c r="N24" s="25"/>
    </row>
    <row r="25" spans="1:78" x14ac:dyDescent="0.25">
      <c r="Z25" s="25"/>
      <c r="AA25" s="25"/>
    </row>
  </sheetData>
  <mergeCells count="14">
    <mergeCell ref="AC2:AC3"/>
    <mergeCell ref="AB2:AB3"/>
    <mergeCell ref="N2:O2"/>
    <mergeCell ref="P2:Q2"/>
    <mergeCell ref="R2:S2"/>
    <mergeCell ref="T2:U2"/>
    <mergeCell ref="V2:W2"/>
    <mergeCell ref="X2:Y2"/>
    <mergeCell ref="L2:M2"/>
    <mergeCell ref="B2:C2"/>
    <mergeCell ref="D2:E2"/>
    <mergeCell ref="F2:G2"/>
    <mergeCell ref="H2:I2"/>
    <mergeCell ref="J2:K2"/>
  </mergeCells>
  <pageMargins left="0.17" right="0.70866141732283472" top="0.74803149606299213" bottom="0.74803149606299213" header="0.31496062992125984" footer="0.31496062992125984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2" sqref="A2:E16"/>
    </sheetView>
  </sheetViews>
  <sheetFormatPr defaultRowHeight="15" x14ac:dyDescent="0.25"/>
  <cols>
    <col min="1" max="2" width="18.28515625" customWidth="1"/>
    <col min="3" max="3" width="17.5703125" customWidth="1"/>
    <col min="4" max="4" width="18" customWidth="1"/>
  </cols>
  <sheetData>
    <row r="1" spans="1:5" ht="15.75" thickBot="1" x14ac:dyDescent="0.3">
      <c r="D1" t="s">
        <v>18</v>
      </c>
    </row>
    <row r="2" spans="1:5" ht="15.75" thickBot="1" x14ac:dyDescent="0.3">
      <c r="A2" s="1" t="s">
        <v>0</v>
      </c>
      <c r="B2" s="3" t="s">
        <v>13</v>
      </c>
      <c r="C2" s="1" t="s">
        <v>14</v>
      </c>
      <c r="D2" s="2" t="s">
        <v>15</v>
      </c>
      <c r="E2" s="7" t="s">
        <v>17</v>
      </c>
    </row>
    <row r="3" spans="1:5" ht="15.75" thickBot="1" x14ac:dyDescent="0.3">
      <c r="A3" s="1"/>
      <c r="B3" s="3"/>
      <c r="C3" s="1"/>
      <c r="D3" s="2"/>
      <c r="E3" s="7"/>
    </row>
    <row r="4" spans="1:5" x14ac:dyDescent="0.25">
      <c r="A4" s="32" t="s">
        <v>1</v>
      </c>
      <c r="B4" s="8">
        <v>22881551</v>
      </c>
      <c r="C4" s="9">
        <v>3595485</v>
      </c>
      <c r="D4" s="10">
        <f t="shared" ref="D4:D16" si="0">SUM(B4:C4)</f>
        <v>26477036</v>
      </c>
      <c r="E4" s="6">
        <v>96</v>
      </c>
    </row>
    <row r="5" spans="1:5" x14ac:dyDescent="0.25">
      <c r="A5" s="33" t="s">
        <v>2</v>
      </c>
      <c r="B5" s="11">
        <v>24399664</v>
      </c>
      <c r="C5" s="12">
        <v>4163487</v>
      </c>
      <c r="D5" s="13">
        <f t="shared" si="0"/>
        <v>28563151</v>
      </c>
      <c r="E5" s="4">
        <v>93</v>
      </c>
    </row>
    <row r="6" spans="1:5" x14ac:dyDescent="0.25">
      <c r="A6" s="33" t="s">
        <v>3</v>
      </c>
      <c r="B6" s="11">
        <v>23359747</v>
      </c>
      <c r="C6" s="12">
        <v>94736</v>
      </c>
      <c r="D6" s="13">
        <f t="shared" si="0"/>
        <v>23454483</v>
      </c>
      <c r="E6" s="4">
        <v>94</v>
      </c>
    </row>
    <row r="7" spans="1:5" x14ac:dyDescent="0.25">
      <c r="A7" s="33" t="s">
        <v>4</v>
      </c>
      <c r="B7" s="11">
        <v>17829755</v>
      </c>
      <c r="C7" s="12">
        <v>94736</v>
      </c>
      <c r="D7" s="13">
        <f t="shared" si="0"/>
        <v>17924491</v>
      </c>
      <c r="E7" s="4">
        <v>95</v>
      </c>
    </row>
    <row r="8" spans="1:5" x14ac:dyDescent="0.25">
      <c r="A8" s="33" t="s">
        <v>5</v>
      </c>
      <c r="B8" s="11">
        <v>13659783</v>
      </c>
      <c r="C8" s="12">
        <v>94736</v>
      </c>
      <c r="D8" s="13">
        <f t="shared" si="0"/>
        <v>13754519</v>
      </c>
      <c r="E8" s="4">
        <v>93</v>
      </c>
    </row>
    <row r="9" spans="1:5" x14ac:dyDescent="0.25">
      <c r="A9" s="33" t="s">
        <v>6</v>
      </c>
      <c r="B9" s="11">
        <v>18855918</v>
      </c>
      <c r="C9" s="12">
        <v>94736</v>
      </c>
      <c r="D9" s="13">
        <f t="shared" si="0"/>
        <v>18950654</v>
      </c>
      <c r="E9" s="4">
        <v>93</v>
      </c>
    </row>
    <row r="10" spans="1:5" x14ac:dyDescent="0.25">
      <c r="A10" s="34" t="s">
        <v>7</v>
      </c>
      <c r="B10" s="14">
        <v>21069125</v>
      </c>
      <c r="C10" s="15">
        <v>3581751</v>
      </c>
      <c r="D10" s="16">
        <f t="shared" si="0"/>
        <v>24650876</v>
      </c>
      <c r="E10" s="4">
        <v>94</v>
      </c>
    </row>
    <row r="11" spans="1:5" x14ac:dyDescent="0.25">
      <c r="A11" s="34" t="s">
        <v>8</v>
      </c>
      <c r="B11" s="14">
        <v>23034125</v>
      </c>
      <c r="C11" s="15">
        <v>3915801</v>
      </c>
      <c r="D11" s="16">
        <f t="shared" si="0"/>
        <v>26949926</v>
      </c>
      <c r="E11" s="4">
        <v>94</v>
      </c>
    </row>
    <row r="12" spans="1:5" x14ac:dyDescent="0.25">
      <c r="A12" s="34" t="s">
        <v>9</v>
      </c>
      <c r="B12" s="14">
        <v>23034125</v>
      </c>
      <c r="C12" s="15">
        <v>3915801</v>
      </c>
      <c r="D12" s="16">
        <f t="shared" si="0"/>
        <v>26949926</v>
      </c>
      <c r="E12" s="4">
        <v>94</v>
      </c>
    </row>
    <row r="13" spans="1:5" x14ac:dyDescent="0.25">
      <c r="A13" s="34" t="s">
        <v>10</v>
      </c>
      <c r="B13" s="14">
        <v>22873125</v>
      </c>
      <c r="C13" s="15">
        <v>3888431</v>
      </c>
      <c r="D13" s="16">
        <f t="shared" si="0"/>
        <v>26761556</v>
      </c>
      <c r="E13" s="4">
        <v>93</v>
      </c>
    </row>
    <row r="14" spans="1:5" x14ac:dyDescent="0.25">
      <c r="A14" s="34" t="s">
        <v>11</v>
      </c>
      <c r="B14" s="14">
        <v>22873125</v>
      </c>
      <c r="C14" s="15">
        <v>3888431</v>
      </c>
      <c r="D14" s="16">
        <f t="shared" si="0"/>
        <v>26761556</v>
      </c>
      <c r="E14" s="4">
        <v>93</v>
      </c>
    </row>
    <row r="15" spans="1:5" ht="15.75" thickBot="1" x14ac:dyDescent="0.3">
      <c r="A15" s="35" t="s">
        <v>12</v>
      </c>
      <c r="B15" s="17">
        <v>22873125</v>
      </c>
      <c r="C15" s="18">
        <v>3888431</v>
      </c>
      <c r="D15" s="19">
        <f t="shared" si="0"/>
        <v>26761556</v>
      </c>
      <c r="E15" s="4">
        <v>93</v>
      </c>
    </row>
    <row r="16" spans="1:5" ht="15.75" thickBot="1" x14ac:dyDescent="0.3">
      <c r="A16" s="20" t="s">
        <v>16</v>
      </c>
      <c r="B16" s="21">
        <f>SUM(B4:B15)</f>
        <v>256743168</v>
      </c>
      <c r="C16" s="22">
        <f>SUM(C4:C15)</f>
        <v>31216562</v>
      </c>
      <c r="D16" s="22">
        <f t="shared" si="0"/>
        <v>287959730</v>
      </c>
      <c r="E16" s="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Munka2</vt:lpstr>
      <vt:lpstr>Munka1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Alpolgármesteri Titkárság</cp:lastModifiedBy>
  <cp:lastPrinted>2020-07-28T11:39:46Z</cp:lastPrinted>
  <dcterms:created xsi:type="dcterms:W3CDTF">2020-07-23T11:39:12Z</dcterms:created>
  <dcterms:modified xsi:type="dcterms:W3CDTF">2020-08-18T12:00:40Z</dcterms:modified>
</cp:coreProperties>
</file>